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955" activeTab="0"/>
  </bookViews>
  <sheets>
    <sheet name="Lights" sheetId="1" r:id="rId1"/>
    <sheet name="The Math" sheetId="2" r:id="rId2"/>
  </sheets>
  <definedNames/>
  <calcPr fullCalcOnLoad="1"/>
</workbook>
</file>

<file path=xl/sharedStrings.xml><?xml version="1.0" encoding="utf-8"?>
<sst xmlns="http://schemas.openxmlformats.org/spreadsheetml/2006/main" count="140" uniqueCount="64">
  <si>
    <t>Days</t>
  </si>
  <si>
    <t>Hours</t>
  </si>
  <si>
    <t>Watts</t>
  </si>
  <si>
    <t>2x400W</t>
  </si>
  <si>
    <t>1x400W</t>
  </si>
  <si>
    <t>1x1000W</t>
  </si>
  <si>
    <t>2x1000W</t>
  </si>
  <si>
    <t>1x400W 1x1000W</t>
  </si>
  <si>
    <t>1x400W 2x1000W</t>
  </si>
  <si>
    <t>Usages are in Kilowatt Hours kWh</t>
  </si>
  <si>
    <t>Use your power bill to find you price per kWh.</t>
  </si>
  <si>
    <t>Your Setup</t>
  </si>
  <si>
    <t>Total Usage</t>
  </si>
  <si>
    <t>Baseline</t>
  </si>
  <si>
    <t>101-130%</t>
  </si>
  <si>
    <t>131-200%</t>
  </si>
  <si>
    <t>Bill 1</t>
  </si>
  <si>
    <t>Bill 2</t>
  </si>
  <si>
    <t>Bill 3</t>
  </si>
  <si>
    <t>Previous Usage</t>
  </si>
  <si>
    <t>N/A</t>
  </si>
  <si>
    <t>Cost</t>
  </si>
  <si>
    <t>kWh Ammount</t>
  </si>
  <si>
    <t>Your Lights usage</t>
  </si>
  <si>
    <t>200%+</t>
  </si>
  <si>
    <t>Don’t be afraaid to guess if your bill dosnt give all these figures!!!</t>
  </si>
  <si>
    <t>&lt;----|</t>
  </si>
  <si>
    <t>&lt;----|-------</t>
  </si>
  <si>
    <t>BEFORE</t>
  </si>
  <si>
    <t>AFTER</t>
  </si>
  <si>
    <t>average</t>
  </si>
  <si>
    <t>130-200%</t>
  </si>
  <si>
    <t>AND YOUR TOTALS ARE</t>
  </si>
  <si>
    <t>An Increase of</t>
  </si>
  <si>
    <t>Average Bill will be</t>
  </si>
  <si>
    <t>Math Stuff</t>
  </si>
  <si>
    <t>The Math made easy.  Just fill in the Green Squares.</t>
  </si>
  <si>
    <r>
      <t xml:space="preserve">Enter your </t>
    </r>
    <r>
      <rPr>
        <b/>
        <sz val="12"/>
        <color indexed="8"/>
        <rFont val="Arial"/>
        <family val="2"/>
      </rPr>
      <t>Watts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Hours</t>
    </r>
    <r>
      <rPr>
        <sz val="12"/>
        <color indexed="8"/>
        <rFont val="Arial"/>
        <family val="2"/>
      </rPr>
      <t xml:space="preserve"> to find out your setups usage.</t>
    </r>
  </si>
  <si>
    <r>
      <t xml:space="preserve">To get more exact use this section to get your </t>
    </r>
    <r>
      <rPr>
        <b/>
        <sz val="12"/>
        <rFont val="Arial"/>
        <family val="2"/>
      </rPr>
      <t>Watts</t>
    </r>
  </si>
  <si>
    <t>Change for days in the month</t>
  </si>
  <si>
    <t>Voltage</t>
  </si>
  <si>
    <t>Amperage</t>
  </si>
  <si>
    <t>5% -</t>
  </si>
  <si>
    <t>5% +</t>
  </si>
  <si>
    <t>Take 5%</t>
  </si>
  <si>
    <t>Give 5%</t>
  </si>
  <si>
    <t>Before</t>
  </si>
  <si>
    <t>over</t>
  </si>
  <si>
    <t>% divider</t>
  </si>
  <si>
    <t>1 precent</t>
  </si>
  <si>
    <t>Give or Take 5% Usage</t>
  </si>
  <si>
    <r>
      <t xml:space="preserve">For People with an </t>
    </r>
    <r>
      <rPr>
        <i/>
        <sz val="10"/>
        <rFont val="Arial"/>
        <family val="2"/>
      </rPr>
      <t>Alloted Kwh</t>
    </r>
    <r>
      <rPr>
        <sz val="10"/>
        <rFont val="Arial"/>
        <family val="0"/>
      </rPr>
      <t xml:space="preserve"> for </t>
    </r>
    <r>
      <rPr>
        <i/>
        <sz val="10"/>
        <rFont val="Arial"/>
        <family val="2"/>
      </rPr>
      <t>Price</t>
    </r>
  </si>
  <si>
    <t>Alloted Kwh</t>
  </si>
  <si>
    <r>
      <t xml:space="preserve">Enter this # for all </t>
    </r>
    <r>
      <rPr>
        <i/>
        <sz val="10"/>
        <rFont val="Arial"/>
        <family val="2"/>
      </rPr>
      <t>Cost</t>
    </r>
    <r>
      <rPr>
        <sz val="10"/>
        <rFont val="Arial"/>
        <family val="0"/>
      </rPr>
      <t xml:space="preserve"> above</t>
    </r>
  </si>
  <si>
    <t>Price</t>
  </si>
  <si>
    <t>Kwh usage w/Previous</t>
  </si>
  <si>
    <t>Also note if you are just charged for your allotment, regardless of if you use it all or not, you need only these #s  to see if your going to go over.</t>
  </si>
  <si>
    <t>Veg</t>
  </si>
  <si>
    <t>Bud</t>
  </si>
  <si>
    <t>Fans</t>
  </si>
  <si>
    <t>Other</t>
  </si>
  <si>
    <r>
      <t xml:space="preserve">Sum up </t>
    </r>
    <r>
      <rPr>
        <b/>
        <sz val="14"/>
        <rFont val="Arial"/>
        <family val="0"/>
      </rPr>
      <t>Equipment</t>
    </r>
  </si>
  <si>
    <t>You must use this box for the next page ----&gt;</t>
  </si>
  <si>
    <t>Here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</si>
</sst>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9" fontId="0" fillId="5" borderId="13" xfId="0" applyNumberForma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2" xfId="0" applyFill="1" applyBorder="1" applyAlignment="1">
      <alignment/>
    </xf>
    <xf numFmtId="164" fontId="0" fillId="5" borderId="2" xfId="0" applyNumberFormat="1" applyFill="1" applyBorder="1" applyAlignment="1">
      <alignment/>
    </xf>
    <xf numFmtId="164" fontId="0" fillId="5" borderId="16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0" borderId="0" xfId="0" applyFill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164" fontId="0" fillId="5" borderId="18" xfId="0" applyNumberFormat="1" applyFill="1" applyBorder="1" applyAlignment="1">
      <alignment/>
    </xf>
    <xf numFmtId="164" fontId="0" fillId="5" borderId="19" xfId="0" applyNumberForma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164" fontId="0" fillId="5" borderId="21" xfId="0" applyNumberFormat="1" applyFill="1" applyBorder="1" applyAlignment="1">
      <alignment/>
    </xf>
    <xf numFmtId="164" fontId="0" fillId="5" borderId="22" xfId="0" applyNumberForma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9" xfId="0" applyFill="1" applyBorder="1" applyAlignment="1">
      <alignment/>
    </xf>
    <xf numFmtId="9" fontId="0" fillId="5" borderId="24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164" fontId="0" fillId="6" borderId="25" xfId="0" applyNumberFormat="1" applyFill="1" applyBorder="1" applyAlignment="1" applyProtection="1">
      <alignment horizontal="center"/>
      <protection locked="0"/>
    </xf>
    <xf numFmtId="164" fontId="0" fillId="6" borderId="26" xfId="0" applyNumberFormat="1" applyFill="1" applyBorder="1" applyAlignment="1" applyProtection="1">
      <alignment horizontal="center"/>
      <protection locked="0"/>
    </xf>
    <xf numFmtId="164" fontId="0" fillId="6" borderId="27" xfId="0" applyNumberForma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6" borderId="24" xfId="0" applyFont="1" applyFill="1" applyBorder="1" applyAlignment="1" applyProtection="1">
      <alignment horizontal="center"/>
      <protection locked="0"/>
    </xf>
    <xf numFmtId="0" fontId="0" fillId="7" borderId="29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6" borderId="24" xfId="0" applyFill="1" applyBorder="1" applyAlignment="1" applyProtection="1">
      <alignment horizontal="center"/>
      <protection locked="0"/>
    </xf>
    <xf numFmtId="0" fontId="0" fillId="9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8" borderId="44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left"/>
      <protection locked="0"/>
    </xf>
    <xf numFmtId="164" fontId="0" fillId="9" borderId="14" xfId="0" applyNumberFormat="1" applyFill="1" applyBorder="1" applyAlignment="1">
      <alignment/>
    </xf>
    <xf numFmtId="0" fontId="0" fillId="5" borderId="24" xfId="0" applyFill="1" applyBorder="1" applyAlignment="1">
      <alignment/>
    </xf>
    <xf numFmtId="0" fontId="0" fillId="0" borderId="46" xfId="0" applyBorder="1" applyAlignment="1">
      <alignment/>
    </xf>
    <xf numFmtId="164" fontId="0" fillId="10" borderId="10" xfId="0" applyNumberFormat="1" applyFont="1" applyFill="1" applyBorder="1" applyAlignment="1" applyProtection="1">
      <alignment horizontal="center"/>
      <protection/>
    </xf>
    <xf numFmtId="164" fontId="0" fillId="10" borderId="9" xfId="0" applyNumberFormat="1" applyFont="1" applyFill="1" applyBorder="1" applyAlignment="1" applyProtection="1">
      <alignment horizontal="center"/>
      <protection/>
    </xf>
    <xf numFmtId="164" fontId="0" fillId="11" borderId="44" xfId="0" applyNumberFormat="1" applyFont="1" applyFill="1" applyBorder="1" applyAlignment="1" applyProtection="1">
      <alignment horizontal="center"/>
      <protection/>
    </xf>
    <xf numFmtId="164" fontId="0" fillId="11" borderId="39" xfId="0" applyNumberFormat="1" applyFont="1" applyFill="1" applyBorder="1" applyAlignment="1" applyProtection="1">
      <alignment horizontal="center"/>
      <protection/>
    </xf>
    <xf numFmtId="0" fontId="0" fillId="11" borderId="39" xfId="0" applyFill="1" applyBorder="1" applyAlignment="1" applyProtection="1">
      <alignment horizontal="center"/>
      <protection/>
    </xf>
    <xf numFmtId="0" fontId="0" fillId="10" borderId="24" xfId="0" applyFill="1" applyBorder="1" applyAlignment="1" applyProtection="1">
      <alignment horizontal="center"/>
      <protection/>
    </xf>
    <xf numFmtId="9" fontId="0" fillId="12" borderId="12" xfId="0" applyNumberFormat="1" applyFill="1" applyBorder="1" applyAlignment="1" applyProtection="1">
      <alignment horizontal="center"/>
      <protection/>
    </xf>
    <xf numFmtId="164" fontId="0" fillId="12" borderId="19" xfId="0" applyNumberFormat="1" applyFont="1" applyFill="1" applyBorder="1" applyAlignment="1" applyProtection="1">
      <alignment horizontal="center"/>
      <protection/>
    </xf>
    <xf numFmtId="164" fontId="0" fillId="12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5" borderId="3" xfId="0" applyNumberFormat="1" applyFill="1" applyBorder="1" applyAlignment="1">
      <alignment/>
    </xf>
    <xf numFmtId="165" fontId="0" fillId="5" borderId="28" xfId="0" applyNumberFormat="1" applyFill="1" applyBorder="1" applyAlignment="1">
      <alignment/>
    </xf>
    <xf numFmtId="165" fontId="0" fillId="5" borderId="25" xfId="0" applyNumberFormat="1" applyFill="1" applyBorder="1" applyAlignment="1">
      <alignment/>
    </xf>
    <xf numFmtId="165" fontId="0" fillId="5" borderId="27" xfId="0" applyNumberFormat="1" applyFill="1" applyBorder="1" applyAlignment="1">
      <alignment/>
    </xf>
    <xf numFmtId="165" fontId="0" fillId="5" borderId="47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5" borderId="14" xfId="0" applyNumberFormat="1" applyFill="1" applyBorder="1" applyAlignment="1">
      <alignment/>
    </xf>
    <xf numFmtId="165" fontId="0" fillId="5" borderId="18" xfId="0" applyNumberFormat="1" applyFill="1" applyBorder="1" applyAlignment="1">
      <alignment/>
    </xf>
    <xf numFmtId="165" fontId="0" fillId="5" borderId="21" xfId="0" applyNumberFormat="1" applyFill="1" applyBorder="1" applyAlignment="1">
      <alignment/>
    </xf>
    <xf numFmtId="165" fontId="0" fillId="5" borderId="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5" borderId="12" xfId="0" applyNumberFormat="1" applyFill="1" applyBorder="1" applyAlignment="1">
      <alignment/>
    </xf>
    <xf numFmtId="0" fontId="3" fillId="5" borderId="13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4" fillId="13" borderId="49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41" xfId="0" applyFill="1" applyBorder="1" applyAlignment="1" applyProtection="1">
      <alignment horizontal="center"/>
      <protection/>
    </xf>
    <xf numFmtId="0" fontId="0" fillId="6" borderId="13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51" xfId="0" applyFill="1" applyBorder="1" applyAlignment="1" applyProtection="1">
      <alignment horizontal="center"/>
      <protection/>
    </xf>
    <xf numFmtId="0" fontId="0" fillId="4" borderId="52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8" borderId="5" xfId="0" applyFill="1" applyBorder="1" applyAlignment="1">
      <alignment/>
    </xf>
    <xf numFmtId="0" fontId="0" fillId="4" borderId="53" xfId="0" applyFill="1" applyBorder="1" applyAlignment="1">
      <alignment horizontal="left"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 horizontal="center"/>
    </xf>
    <xf numFmtId="0" fontId="0" fillId="4" borderId="53" xfId="0" applyFill="1" applyBorder="1" applyAlignment="1">
      <alignment/>
    </xf>
    <xf numFmtId="0" fontId="0" fillId="4" borderId="48" xfId="0" applyFill="1" applyBorder="1" applyAlignment="1">
      <alignment horizontal="center"/>
    </xf>
    <xf numFmtId="0" fontId="0" fillId="14" borderId="4" xfId="0" applyFill="1" applyBorder="1" applyAlignment="1" applyProtection="1">
      <alignment horizontal="left"/>
      <protection locked="0"/>
    </xf>
    <xf numFmtId="0" fontId="0" fillId="14" borderId="1" xfId="0" applyFill="1" applyBorder="1" applyAlignment="1" applyProtection="1">
      <alignment horizontal="left"/>
      <protection locked="0"/>
    </xf>
    <xf numFmtId="3" fontId="0" fillId="10" borderId="9" xfId="0" applyNumberFormat="1" applyFont="1" applyFill="1" applyBorder="1" applyAlignment="1" applyProtection="1">
      <alignment horizontal="center"/>
      <protection/>
    </xf>
    <xf numFmtId="3" fontId="0" fillId="11" borderId="39" xfId="0" applyNumberFormat="1" applyFont="1" applyFill="1" applyBorder="1" applyAlignment="1" applyProtection="1">
      <alignment horizontal="center"/>
      <protection/>
    </xf>
    <xf numFmtId="3" fontId="0" fillId="12" borderId="16" xfId="0" applyNumberFormat="1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11" borderId="44" xfId="0" applyFill="1" applyBorder="1" applyAlignment="1" applyProtection="1">
      <alignment horizontal="center"/>
      <protection/>
    </xf>
    <xf numFmtId="9" fontId="0" fillId="12" borderId="47" xfId="0" applyNumberFormat="1" applyFill="1" applyBorder="1" applyAlignment="1" applyProtection="1">
      <alignment horizontal="center"/>
      <protection/>
    </xf>
    <xf numFmtId="0" fontId="0" fillId="9" borderId="14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9" xfId="0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9" borderId="12" xfId="0" applyFill="1" applyBorder="1" applyAlignment="1">
      <alignment horizontal="center"/>
    </xf>
    <xf numFmtId="0" fontId="0" fillId="9" borderId="5" xfId="0" applyFill="1" applyBorder="1" applyAlignment="1" applyProtection="1">
      <alignment horizontal="center"/>
      <protection/>
    </xf>
    <xf numFmtId="0" fontId="10" fillId="5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5" borderId="14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85725</xdr:rowOff>
    </xdr:from>
    <xdr:to>
      <xdr:col>8</xdr:col>
      <xdr:colOff>476250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>
          <a:off x="4476750" y="904875"/>
          <a:ext cx="107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6</xdr:row>
      <xdr:rowOff>95250</xdr:rowOff>
    </xdr:from>
    <xdr:to>
      <xdr:col>9</xdr:col>
      <xdr:colOff>409575</xdr:colOff>
      <xdr:row>9</xdr:row>
      <xdr:rowOff>47625</xdr:rowOff>
    </xdr:to>
    <xdr:sp>
      <xdr:nvSpPr>
        <xdr:cNvPr id="2" name="Line 3"/>
        <xdr:cNvSpPr>
          <a:spLocks/>
        </xdr:cNvSpPr>
      </xdr:nvSpPr>
      <xdr:spPr>
        <a:xfrm>
          <a:off x="6086475" y="1257300"/>
          <a:ext cx="95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95250</xdr:rowOff>
    </xdr:from>
    <xdr:to>
      <xdr:col>9</xdr:col>
      <xdr:colOff>304800</xdr:colOff>
      <xdr:row>11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695950" y="2314575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4</xdr:row>
      <xdr:rowOff>85725</xdr:rowOff>
    </xdr:from>
    <xdr:to>
      <xdr:col>9</xdr:col>
      <xdr:colOff>400050</xdr:colOff>
      <xdr:row>4</xdr:row>
      <xdr:rowOff>85725</xdr:rowOff>
    </xdr:to>
    <xdr:sp>
      <xdr:nvSpPr>
        <xdr:cNvPr id="4" name="Line 6"/>
        <xdr:cNvSpPr>
          <a:spLocks/>
        </xdr:cNvSpPr>
      </xdr:nvSpPr>
      <xdr:spPr>
        <a:xfrm>
          <a:off x="5534025" y="90487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85725</xdr:rowOff>
    </xdr:from>
    <xdr:to>
      <xdr:col>9</xdr:col>
      <xdr:colOff>400050</xdr:colOff>
      <xdr:row>7</xdr:row>
      <xdr:rowOff>47625</xdr:rowOff>
    </xdr:to>
    <xdr:sp>
      <xdr:nvSpPr>
        <xdr:cNvPr id="5" name="Line 7"/>
        <xdr:cNvSpPr>
          <a:spLocks/>
        </xdr:cNvSpPr>
      </xdr:nvSpPr>
      <xdr:spPr>
        <a:xfrm>
          <a:off x="6086475" y="9048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180975</xdr:rowOff>
    </xdr:from>
    <xdr:to>
      <xdr:col>9</xdr:col>
      <xdr:colOff>409575</xdr:colOff>
      <xdr:row>11</xdr:row>
      <xdr:rowOff>85725</xdr:rowOff>
    </xdr:to>
    <xdr:sp>
      <xdr:nvSpPr>
        <xdr:cNvPr id="6" name="Line 9"/>
        <xdr:cNvSpPr>
          <a:spLocks/>
        </xdr:cNvSpPr>
      </xdr:nvSpPr>
      <xdr:spPr>
        <a:xfrm>
          <a:off x="6096000" y="1685925"/>
          <a:ext cx="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95250</xdr:rowOff>
    </xdr:from>
    <xdr:to>
      <xdr:col>9</xdr:col>
      <xdr:colOff>419100</xdr:colOff>
      <xdr:row>11</xdr:row>
      <xdr:rowOff>95250</xdr:rowOff>
    </xdr:to>
    <xdr:sp>
      <xdr:nvSpPr>
        <xdr:cNvPr id="7" name="Line 10"/>
        <xdr:cNvSpPr>
          <a:spLocks/>
        </xdr:cNvSpPr>
      </xdr:nvSpPr>
      <xdr:spPr>
        <a:xfrm flipH="1">
          <a:off x="5953125" y="2314575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28125" style="1" bestFit="1" customWidth="1"/>
    <col min="2" max="7" width="10.28125" style="1" customWidth="1"/>
    <col min="9" max="9" width="9.140625" style="1" customWidth="1"/>
    <col min="11" max="11" width="9.7109375" style="0" customWidth="1"/>
    <col min="12" max="12" width="18.140625" style="0" customWidth="1"/>
  </cols>
  <sheetData>
    <row r="1" spans="1:6" ht="15.75" thickBot="1">
      <c r="A1" s="10" t="s">
        <v>0</v>
      </c>
      <c r="B1" s="66">
        <v>30</v>
      </c>
      <c r="C1" s="115" t="s">
        <v>39</v>
      </c>
      <c r="D1" s="115"/>
      <c r="E1" s="115"/>
      <c r="F1" s="116"/>
    </row>
    <row r="2" spans="1:12" ht="18.75" thickBot="1">
      <c r="A2" s="2"/>
      <c r="B2" s="2"/>
      <c r="C2" s="8"/>
      <c r="J2" s="164" t="s">
        <v>62</v>
      </c>
      <c r="K2" s="161" t="s">
        <v>61</v>
      </c>
      <c r="L2" s="163"/>
    </row>
    <row r="3" spans="1:12" ht="13.5" thickBot="1">
      <c r="A3" s="2"/>
      <c r="K3" s="152" t="s">
        <v>57</v>
      </c>
      <c r="L3" s="40"/>
    </row>
    <row r="4" spans="1:12" ht="16.5" thickBot="1">
      <c r="A4" s="2"/>
      <c r="B4" s="117" t="s">
        <v>38</v>
      </c>
      <c r="C4" s="118"/>
      <c r="D4" s="118"/>
      <c r="E4" s="118"/>
      <c r="F4" s="118"/>
      <c r="G4" s="119"/>
      <c r="K4" s="153" t="s">
        <v>58</v>
      </c>
      <c r="L4" s="41"/>
    </row>
    <row r="5" spans="1:12" ht="13.5" thickBot="1">
      <c r="A5" s="2"/>
      <c r="B5" s="63" t="s">
        <v>40</v>
      </c>
      <c r="C5" s="75"/>
      <c r="D5" s="64" t="s">
        <v>41</v>
      </c>
      <c r="E5" s="74"/>
      <c r="F5" s="65" t="s">
        <v>2</v>
      </c>
      <c r="G5" s="159">
        <f>C5*E5</f>
        <v>0</v>
      </c>
      <c r="H5" s="88"/>
      <c r="K5" s="153" t="s">
        <v>59</v>
      </c>
      <c r="L5" s="41"/>
    </row>
    <row r="6" spans="1:12" ht="13.5" thickBot="1">
      <c r="A6" s="2"/>
      <c r="B6" s="156"/>
      <c r="C6" s="157"/>
      <c r="D6" s="156"/>
      <c r="E6" s="158"/>
      <c r="F6" s="156"/>
      <c r="G6" s="156"/>
      <c r="K6" s="154" t="s">
        <v>60</v>
      </c>
      <c r="L6" s="42"/>
    </row>
    <row r="7" spans="1:12" ht="13.5" thickBot="1">
      <c r="A7" s="2"/>
      <c r="B7" s="2"/>
      <c r="C7" s="8"/>
      <c r="K7" s="155"/>
      <c r="L7" s="151">
        <f>SUM(L3:L6)</f>
        <v>0</v>
      </c>
    </row>
    <row r="8" spans="1:3" ht="13.5" thickBot="1">
      <c r="A8" s="2"/>
      <c r="B8" s="2"/>
      <c r="C8" s="8"/>
    </row>
    <row r="9" spans="2:9" ht="16.5" thickBot="1">
      <c r="B9" s="106" t="s">
        <v>37</v>
      </c>
      <c r="C9" s="107"/>
      <c r="D9" s="107"/>
      <c r="E9" s="107"/>
      <c r="F9" s="107"/>
      <c r="G9" s="107"/>
      <c r="H9" s="107"/>
      <c r="I9" s="108"/>
    </row>
    <row r="10" spans="3:8" ht="13.5" thickBot="1">
      <c r="C10" s="5"/>
      <c r="D10" s="5"/>
      <c r="E10" s="5"/>
      <c r="F10" s="5"/>
      <c r="G10" s="5"/>
      <c r="H10" s="6"/>
    </row>
    <row r="11" spans="2:9" s="3" customFormat="1" ht="26.25" thickBot="1">
      <c r="B11" s="58" t="s">
        <v>2</v>
      </c>
      <c r="C11" s="71" t="s">
        <v>4</v>
      </c>
      <c r="D11" s="71" t="s">
        <v>3</v>
      </c>
      <c r="E11" s="71" t="s">
        <v>5</v>
      </c>
      <c r="F11" s="71" t="s">
        <v>7</v>
      </c>
      <c r="G11" s="71" t="s">
        <v>6</v>
      </c>
      <c r="H11" s="72" t="s">
        <v>8</v>
      </c>
      <c r="I11" s="73" t="s">
        <v>11</v>
      </c>
    </row>
    <row r="12" spans="2:12" ht="18.75" customHeight="1" thickBot="1">
      <c r="B12" s="9" t="s">
        <v>1</v>
      </c>
      <c r="C12" s="59">
        <v>400</v>
      </c>
      <c r="D12" s="60">
        <v>800</v>
      </c>
      <c r="E12" s="60">
        <v>1000</v>
      </c>
      <c r="F12" s="60">
        <v>1400</v>
      </c>
      <c r="G12" s="60">
        <v>2000</v>
      </c>
      <c r="H12" s="61">
        <v>2400</v>
      </c>
      <c r="I12" s="47" t="s">
        <v>63</v>
      </c>
      <c r="L12" s="162"/>
    </row>
    <row r="13" spans="2:9" ht="13.5" customHeight="1">
      <c r="B13" s="7">
        <v>10</v>
      </c>
      <c r="C13" s="49">
        <f aca="true" t="shared" si="0" ref="C13:I17">C$12*$B$1*$B13/1000</f>
        <v>120</v>
      </c>
      <c r="D13" s="50">
        <f t="shared" si="0"/>
        <v>240</v>
      </c>
      <c r="E13" s="50">
        <f t="shared" si="0"/>
        <v>300</v>
      </c>
      <c r="F13" s="50">
        <f t="shared" si="0"/>
        <v>420</v>
      </c>
      <c r="G13" s="50">
        <f t="shared" si="0"/>
        <v>600</v>
      </c>
      <c r="H13" s="51">
        <f t="shared" si="0"/>
        <v>720</v>
      </c>
      <c r="I13" s="67" t="e">
        <f t="shared" si="0"/>
        <v>#VALUE!</v>
      </c>
    </row>
    <row r="14" spans="2:9" ht="12.75">
      <c r="B14" s="7">
        <v>12</v>
      </c>
      <c r="C14" s="52">
        <f t="shared" si="0"/>
        <v>144</v>
      </c>
      <c r="D14" s="53">
        <f t="shared" si="0"/>
        <v>288</v>
      </c>
      <c r="E14" s="53">
        <f t="shared" si="0"/>
        <v>360</v>
      </c>
      <c r="F14" s="53">
        <f t="shared" si="0"/>
        <v>504</v>
      </c>
      <c r="G14" s="53">
        <f t="shared" si="0"/>
        <v>720</v>
      </c>
      <c r="H14" s="54">
        <f t="shared" si="0"/>
        <v>864</v>
      </c>
      <c r="I14" s="68" t="e">
        <f t="shared" si="0"/>
        <v>#VALUE!</v>
      </c>
    </row>
    <row r="15" spans="2:9" ht="12.75">
      <c r="B15" s="7">
        <v>14</v>
      </c>
      <c r="C15" s="52">
        <f t="shared" si="0"/>
        <v>168</v>
      </c>
      <c r="D15" s="53">
        <f t="shared" si="0"/>
        <v>336</v>
      </c>
      <c r="E15" s="53">
        <f t="shared" si="0"/>
        <v>420</v>
      </c>
      <c r="F15" s="53">
        <f t="shared" si="0"/>
        <v>588</v>
      </c>
      <c r="G15" s="53">
        <f t="shared" si="0"/>
        <v>840</v>
      </c>
      <c r="H15" s="54">
        <f t="shared" si="0"/>
        <v>1008</v>
      </c>
      <c r="I15" s="68" t="e">
        <f t="shared" si="0"/>
        <v>#VALUE!</v>
      </c>
    </row>
    <row r="16" spans="2:9" ht="12.75">
      <c r="B16" s="7">
        <v>16</v>
      </c>
      <c r="C16" s="52">
        <f t="shared" si="0"/>
        <v>192</v>
      </c>
      <c r="D16" s="53">
        <f t="shared" si="0"/>
        <v>384</v>
      </c>
      <c r="E16" s="53">
        <f t="shared" si="0"/>
        <v>480</v>
      </c>
      <c r="F16" s="53">
        <f t="shared" si="0"/>
        <v>672</v>
      </c>
      <c r="G16" s="53">
        <f t="shared" si="0"/>
        <v>960</v>
      </c>
      <c r="H16" s="54">
        <f t="shared" si="0"/>
        <v>1152</v>
      </c>
      <c r="I16" s="68" t="e">
        <f t="shared" si="0"/>
        <v>#VALUE!</v>
      </c>
    </row>
    <row r="17" spans="2:9" ht="13.5" thickBot="1">
      <c r="B17" s="4">
        <v>18</v>
      </c>
      <c r="C17" s="55">
        <f t="shared" si="0"/>
        <v>216</v>
      </c>
      <c r="D17" s="56">
        <f t="shared" si="0"/>
        <v>432</v>
      </c>
      <c r="E17" s="56">
        <f t="shared" si="0"/>
        <v>540</v>
      </c>
      <c r="F17" s="56">
        <f t="shared" si="0"/>
        <v>756</v>
      </c>
      <c r="G17" s="56">
        <f t="shared" si="0"/>
        <v>1080</v>
      </c>
      <c r="H17" s="57">
        <f t="shared" si="0"/>
        <v>1296</v>
      </c>
      <c r="I17" s="68" t="e">
        <f t="shared" si="0"/>
        <v>#VALUE!</v>
      </c>
    </row>
    <row r="18" spans="1:9" ht="13.5" thickBot="1">
      <c r="A18" s="2"/>
      <c r="B18" s="48" t="s">
        <v>63</v>
      </c>
      <c r="C18" s="69" t="e">
        <f aca="true" t="shared" si="1" ref="C18:H18">C$12*$B$1*$B18/1000</f>
        <v>#VALUE!</v>
      </c>
      <c r="D18" s="69" t="e">
        <f t="shared" si="1"/>
        <v>#VALUE!</v>
      </c>
      <c r="E18" s="69" t="e">
        <f t="shared" si="1"/>
        <v>#VALUE!</v>
      </c>
      <c r="F18" s="69" t="e">
        <f t="shared" si="1"/>
        <v>#VALUE!</v>
      </c>
      <c r="G18" s="69" t="e">
        <f t="shared" si="1"/>
        <v>#VALUE!</v>
      </c>
      <c r="H18" s="70" t="e">
        <f t="shared" si="1"/>
        <v>#VALUE!</v>
      </c>
      <c r="I18" s="62" t="e">
        <f>I$12*$B$1*$B18/1000</f>
        <v>#VALUE!</v>
      </c>
    </row>
    <row r="19" ht="13.5" thickBot="1"/>
    <row r="20" spans="3:8" ht="15">
      <c r="C20" s="109" t="s">
        <v>9</v>
      </c>
      <c r="D20" s="110"/>
      <c r="E20" s="110"/>
      <c r="F20" s="110"/>
      <c r="G20" s="110"/>
      <c r="H20" s="111"/>
    </row>
    <row r="21" spans="3:8" ht="15.75" thickBot="1">
      <c r="C21" s="112" t="s">
        <v>10</v>
      </c>
      <c r="D21" s="113"/>
      <c r="E21" s="113"/>
      <c r="F21" s="113"/>
      <c r="G21" s="113"/>
      <c r="H21" s="114"/>
    </row>
  </sheetData>
  <sheetProtection password="CA13" sheet="1" objects="1" scenarios="1"/>
  <mergeCells count="6">
    <mergeCell ref="K2:L2"/>
    <mergeCell ref="B9:I9"/>
    <mergeCell ref="C20:H20"/>
    <mergeCell ref="C21:H21"/>
    <mergeCell ref="C1:F1"/>
    <mergeCell ref="B4:G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B4" sqref="B4"/>
    </sheetView>
  </sheetViews>
  <sheetFormatPr defaultColWidth="9.140625" defaultRowHeight="12.75"/>
  <cols>
    <col min="1" max="1" width="10.8515625" style="0" bestFit="1" customWidth="1"/>
    <col min="2" max="2" width="15.7109375" style="0" customWidth="1"/>
    <col min="3" max="3" width="8.57421875" style="0" customWidth="1"/>
    <col min="4" max="4" width="9.8515625" style="0" bestFit="1" customWidth="1"/>
    <col min="5" max="5" width="10.7109375" style="0" bestFit="1" customWidth="1"/>
    <col min="7" max="7" width="12.140625" style="0" customWidth="1"/>
  </cols>
  <sheetData>
    <row r="1" spans="1:5" ht="13.5" thickBot="1">
      <c r="A1" s="124" t="s">
        <v>36</v>
      </c>
      <c r="B1" s="125"/>
      <c r="C1" s="125"/>
      <c r="D1" s="125"/>
      <c r="E1" s="126"/>
    </row>
    <row r="2" ht="13.5" thickBot="1"/>
    <row r="3" spans="1:5" ht="13.5" thickBot="1">
      <c r="A3" s="127" t="s">
        <v>19</v>
      </c>
      <c r="B3" s="128"/>
      <c r="D3" s="127" t="s">
        <v>23</v>
      </c>
      <c r="E3" s="128"/>
    </row>
    <row r="4" spans="1:10" ht="13.5" thickBot="1">
      <c r="A4" s="16" t="s">
        <v>16</v>
      </c>
      <c r="B4" s="40"/>
      <c r="D4" s="160">
        <f>Lights!L7</f>
        <v>0</v>
      </c>
      <c r="I4" s="6"/>
      <c r="J4" s="6"/>
    </row>
    <row r="5" spans="1:11" ht="13.5" thickBot="1">
      <c r="A5" s="17" t="s">
        <v>17</v>
      </c>
      <c r="B5" s="41"/>
      <c r="F5" s="121" t="s">
        <v>32</v>
      </c>
      <c r="G5" s="123"/>
      <c r="H5" s="123"/>
      <c r="I5" s="123"/>
      <c r="J5" s="122"/>
      <c r="K5" s="78"/>
    </row>
    <row r="6" spans="1:10" ht="13.5" thickBot="1">
      <c r="A6" s="15" t="s">
        <v>18</v>
      </c>
      <c r="B6" s="42"/>
      <c r="F6" s="121" t="s">
        <v>50</v>
      </c>
      <c r="G6" s="122"/>
      <c r="H6" s="84" t="s">
        <v>42</v>
      </c>
      <c r="I6" s="83">
        <v>0</v>
      </c>
      <c r="J6" s="85" t="s">
        <v>43</v>
      </c>
    </row>
    <row r="7" spans="6:10" ht="13.5" thickBot="1">
      <c r="F7" s="131" t="s">
        <v>33</v>
      </c>
      <c r="G7" s="132"/>
      <c r="H7" s="79" t="e">
        <f>M36-M27</f>
        <v>#DIV/0!</v>
      </c>
      <c r="I7" s="81" t="e">
        <f>D36-D27</f>
        <v>#DIV/0!</v>
      </c>
      <c r="J7" s="86" t="e">
        <f>V36-V27</f>
        <v>#DIV/0!</v>
      </c>
    </row>
    <row r="8" spans="2:10" ht="13.5" thickBot="1">
      <c r="B8" s="13" t="s">
        <v>22</v>
      </c>
      <c r="C8" s="18" t="s">
        <v>21</v>
      </c>
      <c r="F8" s="129" t="s">
        <v>34</v>
      </c>
      <c r="G8" s="130"/>
      <c r="H8" s="80" t="e">
        <f>M36</f>
        <v>#DIV/0!</v>
      </c>
      <c r="I8" s="82" t="e">
        <f>D36</f>
        <v>#DIV/0!</v>
      </c>
      <c r="J8" s="87" t="e">
        <f>V36</f>
        <v>#DIV/0!</v>
      </c>
    </row>
    <row r="9" spans="1:3" ht="12.75">
      <c r="A9" s="11" t="s">
        <v>13</v>
      </c>
      <c r="B9" s="43"/>
      <c r="C9" s="44">
        <v>0</v>
      </c>
    </row>
    <row r="10" spans="1:4" ht="12.75">
      <c r="A10" s="137" t="s">
        <v>14</v>
      </c>
      <c r="B10" s="14" t="s">
        <v>20</v>
      </c>
      <c r="C10" s="45">
        <v>0</v>
      </c>
      <c r="D10" t="s">
        <v>26</v>
      </c>
    </row>
    <row r="11" spans="1:10" ht="12.75">
      <c r="A11" s="12" t="s">
        <v>15</v>
      </c>
      <c r="B11" s="138" t="s">
        <v>20</v>
      </c>
      <c r="C11" s="45">
        <v>0</v>
      </c>
      <c r="D11" t="s">
        <v>27</v>
      </c>
      <c r="E11" s="120" t="s">
        <v>25</v>
      </c>
      <c r="F11" s="120"/>
      <c r="G11" s="120"/>
      <c r="H11" s="120"/>
      <c r="I11" s="120"/>
      <c r="J11" s="120"/>
    </row>
    <row r="12" spans="1:4" ht="13.5" thickBot="1">
      <c r="A12" s="139" t="s">
        <v>24</v>
      </c>
      <c r="B12" s="140" t="s">
        <v>20</v>
      </c>
      <c r="C12" s="46">
        <v>0</v>
      </c>
      <c r="D12" t="s">
        <v>26</v>
      </c>
    </row>
    <row r="13" ht="13.5" thickBot="1"/>
    <row r="14" spans="1:9" ht="13.5" thickBot="1">
      <c r="A14" s="124" t="s">
        <v>51</v>
      </c>
      <c r="B14" s="125"/>
      <c r="C14" s="126"/>
      <c r="D14" s="133" t="s">
        <v>56</v>
      </c>
      <c r="I14" s="6"/>
    </row>
    <row r="15" spans="1:10" ht="12.75">
      <c r="A15" s="134" t="s">
        <v>52</v>
      </c>
      <c r="B15" s="141">
        <v>0</v>
      </c>
      <c r="C15" s="8"/>
      <c r="D15" s="8"/>
      <c r="F15" s="131" t="s">
        <v>50</v>
      </c>
      <c r="G15" s="132"/>
      <c r="H15" s="148" t="s">
        <v>42</v>
      </c>
      <c r="I15" s="149">
        <v>0</v>
      </c>
      <c r="J15" s="150" t="s">
        <v>43</v>
      </c>
    </row>
    <row r="16" spans="1:10" ht="13.5" thickBot="1">
      <c r="A16" s="136" t="s">
        <v>54</v>
      </c>
      <c r="B16" s="142">
        <v>0</v>
      </c>
      <c r="C16" s="8"/>
      <c r="D16" s="8"/>
      <c r="F16" s="146" t="s">
        <v>55</v>
      </c>
      <c r="G16" s="147"/>
      <c r="H16" s="143" t="e">
        <f>K31</f>
        <v>#DIV/0!</v>
      </c>
      <c r="I16" s="144" t="e">
        <f>B31</f>
        <v>#DIV/0!</v>
      </c>
      <c r="J16" s="145" t="e">
        <f>T31</f>
        <v>#DIV/0!</v>
      </c>
    </row>
    <row r="17" spans="1:4" ht="13.5" thickBot="1">
      <c r="A17" s="127" t="s">
        <v>53</v>
      </c>
      <c r="B17" s="128"/>
      <c r="C17" s="135" t="e">
        <f>B16/B15</f>
        <v>#DIV/0!</v>
      </c>
      <c r="D17" s="8"/>
    </row>
    <row r="18" ht="13.5" thickBot="1"/>
    <row r="19" spans="1:8" ht="13.5" thickBot="1">
      <c r="A19" s="26" t="s">
        <v>35</v>
      </c>
      <c r="B19" s="27"/>
      <c r="C19" s="27"/>
      <c r="D19" s="27"/>
      <c r="E19" s="27"/>
      <c r="F19" s="27"/>
      <c r="G19" s="27"/>
      <c r="H19" s="27"/>
    </row>
    <row r="20" spans="1:8" ht="13.5" thickBot="1">
      <c r="A20" s="27"/>
      <c r="B20" s="27"/>
      <c r="C20" s="27"/>
      <c r="D20" s="27"/>
      <c r="E20" s="27"/>
      <c r="F20" s="27"/>
      <c r="G20" s="27"/>
      <c r="H20" s="27"/>
    </row>
    <row r="21" spans="1:26" ht="13.5" thickBot="1">
      <c r="A21" s="39" t="s">
        <v>28</v>
      </c>
      <c r="B21" s="27"/>
      <c r="C21" s="27"/>
      <c r="D21" s="27"/>
      <c r="E21" s="27"/>
      <c r="F21" s="27"/>
      <c r="G21" s="27"/>
      <c r="H21" s="27"/>
      <c r="J21" s="39" t="s">
        <v>46</v>
      </c>
      <c r="K21" s="27"/>
      <c r="L21" s="27"/>
      <c r="M21" s="27"/>
      <c r="N21" s="27"/>
      <c r="O21" s="27"/>
      <c r="P21" s="27"/>
      <c r="Q21" s="27"/>
      <c r="S21" s="39" t="s">
        <v>46</v>
      </c>
      <c r="T21" s="27"/>
      <c r="U21" s="27"/>
      <c r="V21" s="27"/>
      <c r="W21" s="27"/>
      <c r="X21" s="27"/>
      <c r="Y21" s="27"/>
      <c r="Z21" s="27"/>
    </row>
    <row r="22" spans="1:26" ht="13.5" thickBot="1">
      <c r="A22" s="19" t="s">
        <v>12</v>
      </c>
      <c r="B22" s="99" t="e">
        <f>$B$39</f>
        <v>#DIV/0!</v>
      </c>
      <c r="C22" s="27"/>
      <c r="D22" s="27"/>
      <c r="E22" s="27"/>
      <c r="F22" s="27"/>
      <c r="G22" s="27" t="s">
        <v>48</v>
      </c>
      <c r="H22" s="92">
        <v>100</v>
      </c>
      <c r="J22" s="19" t="s">
        <v>12</v>
      </c>
      <c r="K22" s="20" t="e">
        <f>$B$39</f>
        <v>#DIV/0!</v>
      </c>
      <c r="L22" s="27"/>
      <c r="M22" s="27"/>
      <c r="N22" s="27"/>
      <c r="O22" s="27"/>
      <c r="P22" s="27" t="s">
        <v>48</v>
      </c>
      <c r="Q22" s="92">
        <v>100</v>
      </c>
      <c r="S22" s="19" t="s">
        <v>12</v>
      </c>
      <c r="T22" s="99" t="e">
        <f>$B$39</f>
        <v>#DIV/0!</v>
      </c>
      <c r="U22" s="27"/>
      <c r="V22" s="27"/>
      <c r="W22" s="27"/>
      <c r="X22" s="27"/>
      <c r="Y22" s="27" t="s">
        <v>48</v>
      </c>
      <c r="Z22" s="92">
        <v>100</v>
      </c>
    </row>
    <row r="23" spans="1:26" ht="12.75">
      <c r="A23" s="28" t="s">
        <v>13</v>
      </c>
      <c r="B23" s="100" t="e">
        <f>IF($B$9&gt;B22,B22,$B$9)</f>
        <v>#DIV/0!</v>
      </c>
      <c r="C23" s="30">
        <f>$C$9</f>
        <v>0</v>
      </c>
      <c r="D23" s="31" t="e">
        <f>B23*C23</f>
        <v>#DIV/0!</v>
      </c>
      <c r="E23" s="27"/>
      <c r="F23" s="27"/>
      <c r="G23" s="27" t="s">
        <v>47</v>
      </c>
      <c r="H23" s="93" t="e">
        <f>B22-B23</f>
        <v>#DIV/0!</v>
      </c>
      <c r="J23" s="28" t="s">
        <v>13</v>
      </c>
      <c r="K23" s="29" t="e">
        <f>IF($B$9&gt;K22,K22,$B$9)</f>
        <v>#DIV/0!</v>
      </c>
      <c r="L23" s="30">
        <f>$C$9</f>
        <v>0</v>
      </c>
      <c r="M23" s="31" t="e">
        <f>K23*L23</f>
        <v>#DIV/0!</v>
      </c>
      <c r="N23" s="27"/>
      <c r="O23" s="27"/>
      <c r="P23" s="27" t="s">
        <v>47</v>
      </c>
      <c r="Q23" s="93" t="e">
        <f>K22-K23</f>
        <v>#DIV/0!</v>
      </c>
      <c r="S23" s="28" t="s">
        <v>13</v>
      </c>
      <c r="T23" s="100" t="e">
        <f>IF($B$9&gt;T22,T22,$B$9)</f>
        <v>#DIV/0!</v>
      </c>
      <c r="U23" s="30">
        <f>$C$9</f>
        <v>0</v>
      </c>
      <c r="V23" s="31" t="e">
        <f>T23*U23</f>
        <v>#DIV/0!</v>
      </c>
      <c r="W23" s="27"/>
      <c r="X23" s="27"/>
      <c r="Y23" s="27" t="s">
        <v>47</v>
      </c>
      <c r="Z23" s="93" t="e">
        <f>T22-T23</f>
        <v>#DIV/0!</v>
      </c>
    </row>
    <row r="24" spans="1:26" ht="13.5" thickBot="1">
      <c r="A24" s="32" t="s">
        <v>14</v>
      </c>
      <c r="B24" s="101" t="e">
        <f>IF(H25&gt;30,H26,H25)*H24</f>
        <v>#DIV/0!</v>
      </c>
      <c r="C24" s="34">
        <f>$C$10</f>
        <v>0</v>
      </c>
      <c r="D24" s="35" t="e">
        <f>B24*C24</f>
        <v>#DIV/0!</v>
      </c>
      <c r="E24" s="27"/>
      <c r="F24" s="27"/>
      <c r="G24" s="27" t="s">
        <v>49</v>
      </c>
      <c r="H24" s="94" t="e">
        <f>B23/H22</f>
        <v>#DIV/0!</v>
      </c>
      <c r="J24" s="32" t="s">
        <v>14</v>
      </c>
      <c r="K24" s="33" t="e">
        <f>IF(Q25&gt;30,Q26,Q25)*Q24</f>
        <v>#DIV/0!</v>
      </c>
      <c r="L24" s="34">
        <f>$C$10</f>
        <v>0</v>
      </c>
      <c r="M24" s="35" t="e">
        <f>K24*L24</f>
        <v>#DIV/0!</v>
      </c>
      <c r="N24" s="27"/>
      <c r="O24" s="27"/>
      <c r="P24" s="27" t="s">
        <v>49</v>
      </c>
      <c r="Q24" s="94" t="e">
        <f>K23/Q22</f>
        <v>#DIV/0!</v>
      </c>
      <c r="S24" s="32" t="s">
        <v>14</v>
      </c>
      <c r="T24" s="101" t="e">
        <f>IF(Z25&gt;30,Z26,Z25)*Z24</f>
        <v>#DIV/0!</v>
      </c>
      <c r="U24" s="34">
        <f>$C$10</f>
        <v>0</v>
      </c>
      <c r="V24" s="35" t="e">
        <f>T24*U24</f>
        <v>#DIV/0!</v>
      </c>
      <c r="W24" s="27"/>
      <c r="X24" s="27"/>
      <c r="Y24" s="27" t="s">
        <v>49</v>
      </c>
      <c r="Z24" s="94" t="e">
        <f>T23/Z22</f>
        <v>#DIV/0!</v>
      </c>
    </row>
    <row r="25" spans="1:26" ht="12.75">
      <c r="A25" s="32" t="s">
        <v>15</v>
      </c>
      <c r="B25" s="101" t="e">
        <f>IF(H27&gt;70,H28,H27)*H24</f>
        <v>#DIV/0!</v>
      </c>
      <c r="C25" s="34">
        <f>$C$11</f>
        <v>0</v>
      </c>
      <c r="D25" s="35" t="e">
        <f>B25*C25</f>
        <v>#DIV/0!</v>
      </c>
      <c r="E25" s="27"/>
      <c r="F25" s="27"/>
      <c r="G25" s="36" t="s">
        <v>14</v>
      </c>
      <c r="H25" s="95" t="e">
        <f>(H23/H24)</f>
        <v>#DIV/0!</v>
      </c>
      <c r="J25" s="32" t="s">
        <v>15</v>
      </c>
      <c r="K25" s="33" t="e">
        <f>IF(Q27&gt;70,Q28,Q27)*Q24</f>
        <v>#DIV/0!</v>
      </c>
      <c r="L25" s="34">
        <f>$C$11</f>
        <v>0</v>
      </c>
      <c r="M25" s="35" t="e">
        <f>K25*L25</f>
        <v>#DIV/0!</v>
      </c>
      <c r="N25" s="27"/>
      <c r="O25" s="27"/>
      <c r="P25" s="36" t="s">
        <v>14</v>
      </c>
      <c r="Q25" s="95" t="e">
        <f>(Q23/Q24)</f>
        <v>#DIV/0!</v>
      </c>
      <c r="S25" s="32" t="s">
        <v>15</v>
      </c>
      <c r="T25" s="101" t="e">
        <f>IF(Z27&gt;70,Z28,Z27)*Z24</f>
        <v>#DIV/0!</v>
      </c>
      <c r="U25" s="34">
        <f>$C$11</f>
        <v>0</v>
      </c>
      <c r="V25" s="35" t="e">
        <f>T25*U25</f>
        <v>#DIV/0!</v>
      </c>
      <c r="W25" s="27"/>
      <c r="X25" s="27"/>
      <c r="Y25" s="36" t="s">
        <v>14</v>
      </c>
      <c r="Z25" s="95" t="e">
        <f>(Z23/Z24)</f>
        <v>#DIV/0!</v>
      </c>
    </row>
    <row r="26" spans="1:26" ht="13.5" thickBot="1">
      <c r="A26" s="22" t="s">
        <v>24</v>
      </c>
      <c r="B26" s="102" t="e">
        <f>IF(H29&gt;0,H29,0)</f>
        <v>#DIV/0!</v>
      </c>
      <c r="C26" s="24">
        <f>$C$12</f>
        <v>0</v>
      </c>
      <c r="D26" s="25" t="e">
        <f>B26*C26</f>
        <v>#DIV/0!</v>
      </c>
      <c r="E26" s="27"/>
      <c r="F26" s="27"/>
      <c r="G26" s="37"/>
      <c r="H26" s="96">
        <v>30</v>
      </c>
      <c r="J26" s="22" t="s">
        <v>24</v>
      </c>
      <c r="K26" s="23" t="e">
        <f>IF(Q29&gt;0,Q29,0)</f>
        <v>#DIV/0!</v>
      </c>
      <c r="L26" s="24">
        <f>$C$12</f>
        <v>0</v>
      </c>
      <c r="M26" s="25" t="e">
        <f>K26*L26</f>
        <v>#DIV/0!</v>
      </c>
      <c r="N26" s="27"/>
      <c r="O26" s="27"/>
      <c r="P26" s="37"/>
      <c r="Q26" s="96">
        <v>30</v>
      </c>
      <c r="S26" s="22" t="s">
        <v>24</v>
      </c>
      <c r="T26" s="102" t="e">
        <f>IF(Z29&gt;0,Z29,0)</f>
        <v>#DIV/0!</v>
      </c>
      <c r="U26" s="24">
        <f>$C$12</f>
        <v>0</v>
      </c>
      <c r="V26" s="25" t="e">
        <f>T26*U26</f>
        <v>#DIV/0!</v>
      </c>
      <c r="W26" s="27"/>
      <c r="X26" s="27"/>
      <c r="Y26" s="37"/>
      <c r="Z26" s="96">
        <v>30</v>
      </c>
    </row>
    <row r="27" spans="1:26" ht="13.5" thickBot="1">
      <c r="A27" s="27"/>
      <c r="B27" s="98"/>
      <c r="C27" s="77" t="s">
        <v>21</v>
      </c>
      <c r="D27" s="76" t="e">
        <f>SUM(D23:D26)</f>
        <v>#DIV/0!</v>
      </c>
      <c r="E27" s="27"/>
      <c r="F27" s="27"/>
      <c r="G27" s="36" t="s">
        <v>31</v>
      </c>
      <c r="H27" s="97" t="e">
        <f>IF(H25&gt;0,IF(H26&gt;H25,H25,H25-H26),0)</f>
        <v>#DIV/0!</v>
      </c>
      <c r="J27" s="27"/>
      <c r="K27" s="27"/>
      <c r="L27" s="77" t="s">
        <v>21</v>
      </c>
      <c r="M27" s="76" t="e">
        <f>SUM(M23:M26)</f>
        <v>#DIV/0!</v>
      </c>
      <c r="N27" s="27"/>
      <c r="O27" s="27"/>
      <c r="P27" s="36" t="s">
        <v>31</v>
      </c>
      <c r="Q27" s="97" t="e">
        <f>IF(Q25&gt;0,IF(Q26&gt;Q25,Q25,Q25-Q26),0)</f>
        <v>#DIV/0!</v>
      </c>
      <c r="S27" s="27"/>
      <c r="T27" s="98"/>
      <c r="U27" s="77" t="s">
        <v>21</v>
      </c>
      <c r="V27" s="76" t="e">
        <f>SUM(V23:V26)</f>
        <v>#DIV/0!</v>
      </c>
      <c r="W27" s="27"/>
      <c r="X27" s="27"/>
      <c r="Y27" s="36" t="s">
        <v>31</v>
      </c>
      <c r="Z27" s="97" t="e">
        <f>IF(Z25&gt;0,IF(Z26&gt;Z25,Z25,Z25-Z26),0)</f>
        <v>#DIV/0!</v>
      </c>
    </row>
    <row r="28" spans="1:26" ht="13.5" thickBot="1">
      <c r="A28" s="27"/>
      <c r="B28" s="98"/>
      <c r="C28" s="90"/>
      <c r="D28" s="91"/>
      <c r="E28" s="27"/>
      <c r="F28" s="27"/>
      <c r="G28" s="37"/>
      <c r="H28" s="96">
        <v>70</v>
      </c>
      <c r="J28" s="27"/>
      <c r="K28" s="27"/>
      <c r="L28" s="90"/>
      <c r="M28" s="91"/>
      <c r="N28" s="27"/>
      <c r="O28" s="27"/>
      <c r="P28" s="37"/>
      <c r="Q28" s="96">
        <v>70</v>
      </c>
      <c r="S28" s="27"/>
      <c r="T28" s="98"/>
      <c r="U28" s="90"/>
      <c r="V28" s="91"/>
      <c r="W28" s="27"/>
      <c r="X28" s="27"/>
      <c r="Y28" s="37"/>
      <c r="Z28" s="96">
        <v>70</v>
      </c>
    </row>
    <row r="29" spans="1:26" ht="13.5" thickBot="1">
      <c r="A29" s="27"/>
      <c r="B29" s="98"/>
      <c r="C29" s="90"/>
      <c r="D29" s="91"/>
      <c r="E29" s="27"/>
      <c r="F29" s="27"/>
      <c r="G29" s="38" t="s">
        <v>24</v>
      </c>
      <c r="H29" s="97" t="e">
        <f>IF(H27&gt;H28,H27-H28,0)</f>
        <v>#DIV/0!</v>
      </c>
      <c r="J29" s="27"/>
      <c r="K29" s="27"/>
      <c r="L29" s="90"/>
      <c r="M29" s="91"/>
      <c r="N29" s="27"/>
      <c r="O29" s="27"/>
      <c r="P29" s="38" t="s">
        <v>24</v>
      </c>
      <c r="Q29" s="97" t="e">
        <f>IF(Q27&gt;Q28,Q27-Q28,0)</f>
        <v>#DIV/0!</v>
      </c>
      <c r="S29" s="27"/>
      <c r="T29" s="98"/>
      <c r="U29" s="90"/>
      <c r="V29" s="91"/>
      <c r="W29" s="27"/>
      <c r="X29" s="27"/>
      <c r="Y29" s="38" t="s">
        <v>24</v>
      </c>
      <c r="Z29" s="97" t="e">
        <f>IF(Z27&gt;Z28,Z27-Z28,0)</f>
        <v>#DIV/0!</v>
      </c>
    </row>
    <row r="30" spans="1:26" ht="13.5" thickBot="1">
      <c r="A30" s="39" t="s">
        <v>29</v>
      </c>
      <c r="B30" s="98"/>
      <c r="C30" s="27"/>
      <c r="D30" s="27"/>
      <c r="E30" s="27"/>
      <c r="F30" s="27"/>
      <c r="G30" s="27"/>
      <c r="H30" s="98"/>
      <c r="J30" s="39" t="s">
        <v>44</v>
      </c>
      <c r="K30" s="27"/>
      <c r="L30" s="27"/>
      <c r="M30" s="27"/>
      <c r="N30" s="27"/>
      <c r="O30" s="27"/>
      <c r="P30" s="27"/>
      <c r="Q30" s="98"/>
      <c r="S30" s="39" t="s">
        <v>45</v>
      </c>
      <c r="T30" s="98"/>
      <c r="U30" s="27"/>
      <c r="V30" s="27"/>
      <c r="W30" s="27"/>
      <c r="X30" s="27"/>
      <c r="Y30" s="27"/>
      <c r="Z30" s="98"/>
    </row>
    <row r="31" spans="1:26" ht="13.5" thickBot="1">
      <c r="A31" s="19" t="s">
        <v>12</v>
      </c>
      <c r="B31" s="99" t="e">
        <f>$B$39+$D$4</f>
        <v>#DIV/0!</v>
      </c>
      <c r="C31" s="27"/>
      <c r="D31" s="27"/>
      <c r="E31" s="27"/>
      <c r="F31" s="27"/>
      <c r="G31" s="27" t="s">
        <v>48</v>
      </c>
      <c r="H31" s="92">
        <v>100</v>
      </c>
      <c r="J31" s="19" t="s">
        <v>12</v>
      </c>
      <c r="K31" s="20" t="e">
        <f>$D$4-($D$4*0.05)+K22</f>
        <v>#DIV/0!</v>
      </c>
      <c r="L31" s="27"/>
      <c r="M31" s="27"/>
      <c r="N31" s="27"/>
      <c r="O31" s="27"/>
      <c r="P31" s="27" t="s">
        <v>48</v>
      </c>
      <c r="Q31" s="92">
        <v>100</v>
      </c>
      <c r="S31" s="19" t="s">
        <v>12</v>
      </c>
      <c r="T31" s="99" t="e">
        <f>$D$4+($D$4*0.05)+T22</f>
        <v>#DIV/0!</v>
      </c>
      <c r="U31" s="27"/>
      <c r="V31" s="27"/>
      <c r="W31" s="27"/>
      <c r="X31" s="27"/>
      <c r="Y31" s="27" t="s">
        <v>48</v>
      </c>
      <c r="Z31" s="92">
        <v>100</v>
      </c>
    </row>
    <row r="32" spans="1:26" ht="12.75">
      <c r="A32" s="28" t="s">
        <v>13</v>
      </c>
      <c r="B32" s="100" t="e">
        <f>IF($B$9&gt;B31,B31,$B$9)</f>
        <v>#DIV/0!</v>
      </c>
      <c r="C32" s="30">
        <f>$C$23</f>
        <v>0</v>
      </c>
      <c r="D32" s="31" t="e">
        <f>B32*C32</f>
        <v>#DIV/0!</v>
      </c>
      <c r="E32" s="27"/>
      <c r="F32" s="27"/>
      <c r="G32" s="27" t="s">
        <v>47</v>
      </c>
      <c r="H32" s="93" t="e">
        <f>B31-B32</f>
        <v>#DIV/0!</v>
      </c>
      <c r="J32" s="28" t="s">
        <v>13</v>
      </c>
      <c r="K32" s="29" t="e">
        <f>IF($B$9&gt;K31,K31,$B$9)</f>
        <v>#DIV/0!</v>
      </c>
      <c r="L32" s="30">
        <f>$C$23</f>
        <v>0</v>
      </c>
      <c r="M32" s="31" t="e">
        <f>K32*L32</f>
        <v>#DIV/0!</v>
      </c>
      <c r="N32" s="27"/>
      <c r="O32" s="27"/>
      <c r="P32" s="27" t="s">
        <v>47</v>
      </c>
      <c r="Q32" s="93" t="e">
        <f>K31-K32</f>
        <v>#DIV/0!</v>
      </c>
      <c r="S32" s="28" t="s">
        <v>13</v>
      </c>
      <c r="T32" s="100" t="e">
        <f>IF($B$9&gt;T31,T31,$B$9)</f>
        <v>#DIV/0!</v>
      </c>
      <c r="U32" s="30">
        <f>$C$23</f>
        <v>0</v>
      </c>
      <c r="V32" s="31" t="e">
        <f>T32*U32</f>
        <v>#DIV/0!</v>
      </c>
      <c r="W32" s="27"/>
      <c r="X32" s="27"/>
      <c r="Y32" s="27" t="s">
        <v>47</v>
      </c>
      <c r="Z32" s="93" t="e">
        <f>T31-T32</f>
        <v>#DIV/0!</v>
      </c>
    </row>
    <row r="33" spans="1:26" ht="13.5" thickBot="1">
      <c r="A33" s="32" t="s">
        <v>14</v>
      </c>
      <c r="B33" s="101" t="e">
        <f>IF(H34&gt;30,H35,H34)*H33</f>
        <v>#DIV/0!</v>
      </c>
      <c r="C33" s="34">
        <f>$C$24</f>
        <v>0</v>
      </c>
      <c r="D33" s="35" t="e">
        <f>B33*C33</f>
        <v>#DIV/0!</v>
      </c>
      <c r="E33" s="27"/>
      <c r="F33" s="27"/>
      <c r="G33" s="27" t="s">
        <v>49</v>
      </c>
      <c r="H33" s="94" t="e">
        <f>B32/H31</f>
        <v>#DIV/0!</v>
      </c>
      <c r="J33" s="32" t="s">
        <v>14</v>
      </c>
      <c r="K33" s="33" t="e">
        <f>IF(Q34&gt;30,Q35,Q34)*Q33</f>
        <v>#DIV/0!</v>
      </c>
      <c r="L33" s="34">
        <f>$C$24</f>
        <v>0</v>
      </c>
      <c r="M33" s="35" t="e">
        <f>K33*L33</f>
        <v>#DIV/0!</v>
      </c>
      <c r="N33" s="27"/>
      <c r="O33" s="27"/>
      <c r="P33" s="27" t="s">
        <v>49</v>
      </c>
      <c r="Q33" s="94" t="e">
        <f>K32/Q31</f>
        <v>#DIV/0!</v>
      </c>
      <c r="S33" s="32" t="s">
        <v>14</v>
      </c>
      <c r="T33" s="101" t="e">
        <f>IF(Z34&gt;30,Z35,Z34)*Z33</f>
        <v>#DIV/0!</v>
      </c>
      <c r="U33" s="34">
        <f>$C$24</f>
        <v>0</v>
      </c>
      <c r="V33" s="35" t="e">
        <f>T33*U33</f>
        <v>#DIV/0!</v>
      </c>
      <c r="W33" s="27"/>
      <c r="X33" s="27"/>
      <c r="Y33" s="27" t="s">
        <v>49</v>
      </c>
      <c r="Z33" s="94" t="e">
        <f>T32/Z31</f>
        <v>#DIV/0!</v>
      </c>
    </row>
    <row r="34" spans="1:26" ht="12.75">
      <c r="A34" s="32" t="s">
        <v>15</v>
      </c>
      <c r="B34" s="101" t="e">
        <f>IF(H36&gt;70,H37,H36)*H33</f>
        <v>#DIV/0!</v>
      </c>
      <c r="C34" s="34">
        <f>$C$25</f>
        <v>0</v>
      </c>
      <c r="D34" s="35" t="e">
        <f>B34*C34</f>
        <v>#DIV/0!</v>
      </c>
      <c r="E34" s="27"/>
      <c r="F34" s="27"/>
      <c r="G34" s="36" t="s">
        <v>14</v>
      </c>
      <c r="H34" s="95" t="e">
        <f>(H32/H33)</f>
        <v>#DIV/0!</v>
      </c>
      <c r="J34" s="32" t="s">
        <v>15</v>
      </c>
      <c r="K34" s="33" t="e">
        <f>IF(Q36&gt;70,Q37,Q36)*Q33</f>
        <v>#DIV/0!</v>
      </c>
      <c r="L34" s="34">
        <f>$C$25</f>
        <v>0</v>
      </c>
      <c r="M34" s="35" t="e">
        <f>K34*L34</f>
        <v>#DIV/0!</v>
      </c>
      <c r="N34" s="27"/>
      <c r="O34" s="27"/>
      <c r="P34" s="36" t="s">
        <v>14</v>
      </c>
      <c r="Q34" s="95" t="e">
        <f>(Q32/Q33)</f>
        <v>#DIV/0!</v>
      </c>
      <c r="S34" s="32" t="s">
        <v>15</v>
      </c>
      <c r="T34" s="101" t="e">
        <f>IF(Z36&gt;70,Z37,Z36)*Z33</f>
        <v>#DIV/0!</v>
      </c>
      <c r="U34" s="34">
        <f>$C$25</f>
        <v>0</v>
      </c>
      <c r="V34" s="35" t="e">
        <f>T34*U34</f>
        <v>#DIV/0!</v>
      </c>
      <c r="W34" s="27"/>
      <c r="X34" s="27"/>
      <c r="Y34" s="36" t="s">
        <v>14</v>
      </c>
      <c r="Z34" s="95" t="e">
        <f>(Z32/Z33)</f>
        <v>#DIV/0!</v>
      </c>
    </row>
    <row r="35" spans="1:26" ht="13.5" thickBot="1">
      <c r="A35" s="22" t="s">
        <v>24</v>
      </c>
      <c r="B35" s="102" t="e">
        <f>IF(H38&gt;0,H38,0)*H33</f>
        <v>#DIV/0!</v>
      </c>
      <c r="C35" s="24">
        <f>$C$26</f>
        <v>0</v>
      </c>
      <c r="D35" s="25" t="e">
        <f>B35*C35</f>
        <v>#DIV/0!</v>
      </c>
      <c r="E35" s="27"/>
      <c r="F35" s="27"/>
      <c r="G35" s="37"/>
      <c r="H35" s="96">
        <v>30</v>
      </c>
      <c r="J35" s="22" t="s">
        <v>24</v>
      </c>
      <c r="K35" s="23" t="e">
        <f>IF(Q38&gt;0,Q38,0)*Q33</f>
        <v>#DIV/0!</v>
      </c>
      <c r="L35" s="24">
        <f>$C$26</f>
        <v>0</v>
      </c>
      <c r="M35" s="25" t="e">
        <f>K35*L35</f>
        <v>#DIV/0!</v>
      </c>
      <c r="N35" s="27"/>
      <c r="O35" s="27"/>
      <c r="P35" s="37"/>
      <c r="Q35" s="96">
        <v>30</v>
      </c>
      <c r="S35" s="22" t="s">
        <v>24</v>
      </c>
      <c r="T35" s="102" t="e">
        <f>IF(Z38&gt;0,Z38,0)*Z33</f>
        <v>#DIV/0!</v>
      </c>
      <c r="U35" s="24">
        <f>$C$26</f>
        <v>0</v>
      </c>
      <c r="V35" s="25" t="e">
        <f>T35*U35</f>
        <v>#DIV/0!</v>
      </c>
      <c r="W35" s="27"/>
      <c r="X35" s="27"/>
      <c r="Y35" s="37"/>
      <c r="Z35" s="96">
        <v>30</v>
      </c>
    </row>
    <row r="36" spans="1:26" ht="13.5" thickBot="1">
      <c r="A36" s="27"/>
      <c r="B36" s="98"/>
      <c r="C36" s="77" t="s">
        <v>21</v>
      </c>
      <c r="D36" s="76" t="e">
        <f>SUM(D32:D35)</f>
        <v>#DIV/0!</v>
      </c>
      <c r="E36" s="27"/>
      <c r="F36" s="27"/>
      <c r="G36" s="36" t="s">
        <v>31</v>
      </c>
      <c r="H36" s="97" t="e">
        <f>IF(H34&gt;0,IF(H35&gt;H34,H34,H34-H35),0)</f>
        <v>#DIV/0!</v>
      </c>
      <c r="J36" s="27"/>
      <c r="K36" s="27"/>
      <c r="L36" s="77" t="s">
        <v>21</v>
      </c>
      <c r="M36" s="76" t="e">
        <f>SUM(M32:M35)</f>
        <v>#DIV/0!</v>
      </c>
      <c r="N36" s="27"/>
      <c r="O36" s="27"/>
      <c r="P36" s="36" t="s">
        <v>31</v>
      </c>
      <c r="Q36" s="97" t="e">
        <f>IF(Q34&gt;0,IF(Q35&gt;Q34,Q34,Q34-Q35),0)</f>
        <v>#DIV/0!</v>
      </c>
      <c r="S36" s="27"/>
      <c r="T36" s="27"/>
      <c r="U36" s="77" t="s">
        <v>21</v>
      </c>
      <c r="V36" s="76" t="e">
        <f>SUM(V32:V35)</f>
        <v>#DIV/0!</v>
      </c>
      <c r="W36" s="27"/>
      <c r="X36" s="27"/>
      <c r="Y36" s="36" t="s">
        <v>31</v>
      </c>
      <c r="Z36" s="97" t="e">
        <f>IF(Z34&gt;0,IF(Z35&gt;Z34,Z34,Z34-Z35),0)</f>
        <v>#DIV/0!</v>
      </c>
    </row>
    <row r="37" spans="1:26" ht="13.5" thickBot="1">
      <c r="A37" s="27"/>
      <c r="B37" s="103"/>
      <c r="C37" s="90"/>
      <c r="D37" s="91"/>
      <c r="E37" s="27"/>
      <c r="F37" s="27"/>
      <c r="G37" s="37"/>
      <c r="H37" s="96">
        <v>70</v>
      </c>
      <c r="J37" s="27"/>
      <c r="K37" s="88"/>
      <c r="L37" s="90"/>
      <c r="M37" s="91"/>
      <c r="N37" s="27"/>
      <c r="O37" s="27"/>
      <c r="P37" s="37"/>
      <c r="Q37" s="96">
        <v>70</v>
      </c>
      <c r="S37" s="27"/>
      <c r="T37" s="88"/>
      <c r="U37" s="90"/>
      <c r="V37" s="91"/>
      <c r="W37" s="27"/>
      <c r="X37" s="27"/>
      <c r="Y37" s="37"/>
      <c r="Z37" s="96">
        <v>70</v>
      </c>
    </row>
    <row r="38" spans="2:26" ht="13.5" thickBot="1">
      <c r="B38" s="104"/>
      <c r="C38" s="90"/>
      <c r="D38" s="91"/>
      <c r="E38" s="27"/>
      <c r="F38" s="27"/>
      <c r="G38" s="21" t="s">
        <v>24</v>
      </c>
      <c r="H38" s="97" t="e">
        <f>IF(H36&gt;H37,H36-H37,0)</f>
        <v>#DIV/0!</v>
      </c>
      <c r="K38" s="89"/>
      <c r="L38" s="90"/>
      <c r="M38" s="91"/>
      <c r="N38" s="27"/>
      <c r="O38" s="27"/>
      <c r="P38" s="21" t="s">
        <v>24</v>
      </c>
      <c r="Q38" s="97" t="e">
        <f>IF(Q36&gt;Q37,Q36-Q37,0)</f>
        <v>#DIV/0!</v>
      </c>
      <c r="T38" s="89"/>
      <c r="U38" s="90"/>
      <c r="V38" s="91"/>
      <c r="W38" s="27"/>
      <c r="X38" s="27"/>
      <c r="Y38" s="21" t="s">
        <v>24</v>
      </c>
      <c r="Z38" s="97" t="e">
        <f>IF(Z36&gt;Z37,Z36-Z37,0)</f>
        <v>#DIV/0!</v>
      </c>
    </row>
    <row r="39" spans="1:6" ht="13.5" thickBot="1">
      <c r="A39" s="19" t="s">
        <v>30</v>
      </c>
      <c r="B39" s="105" t="e">
        <f>AVERAGE(B4,B5,B6)</f>
        <v>#DIV/0!</v>
      </c>
      <c r="C39" s="27"/>
      <c r="D39" s="27"/>
      <c r="E39" s="27"/>
      <c r="F39" s="27"/>
    </row>
  </sheetData>
  <sheetProtection password="CA13" sheet="1" objects="1" scenarios="1"/>
  <mergeCells count="12">
    <mergeCell ref="F15:G15"/>
    <mergeCell ref="F16:G16"/>
    <mergeCell ref="A17:B17"/>
    <mergeCell ref="A14:C14"/>
    <mergeCell ref="E11:J11"/>
    <mergeCell ref="F6:G6"/>
    <mergeCell ref="F5:J5"/>
    <mergeCell ref="A1:E1"/>
    <mergeCell ref="A3:B3"/>
    <mergeCell ref="D3:E3"/>
    <mergeCell ref="F8:G8"/>
    <mergeCell ref="F7:G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Becker n Flinn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Guy, The</dc:creator>
  <cp:keywords/>
  <dc:description/>
  <cp:lastModifiedBy>Guy, The</cp:lastModifiedBy>
  <dcterms:created xsi:type="dcterms:W3CDTF">2006-12-07T00:44:56Z</dcterms:created>
  <dcterms:modified xsi:type="dcterms:W3CDTF">2007-02-11T02:35:08Z</dcterms:modified>
  <cp:category/>
  <cp:version/>
  <cp:contentType/>
  <cp:contentStatus/>
</cp:coreProperties>
</file>